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Giorgi.davitiani\Desktop\"/>
    </mc:Choice>
  </mc:AlternateContent>
  <xr:revisionPtr revIDLastSave="0" documentId="13_ncr:1_{EF2FC3FA-295D-4695-A331-BF2D23937FD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კალკულაცია" sheetId="2" r:id="rId1"/>
    <sheet name="ტექ-მახასიათებ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7" i="2" l="1"/>
  <c r="I14" i="2"/>
  <c r="I13" i="2"/>
  <c r="I12" i="2"/>
  <c r="I11" i="2"/>
  <c r="I6" i="2"/>
  <c r="I5" i="2"/>
  <c r="I4" i="2"/>
  <c r="I3" i="2"/>
  <c r="B22" i="3"/>
  <c r="E26" i="3"/>
  <c r="E10" i="3"/>
  <c r="C33" i="3"/>
  <c r="B33" i="3"/>
  <c r="B9" i="3"/>
  <c r="B23" i="3" l="1"/>
  <c r="C22" i="3"/>
  <c r="E2" i="3"/>
  <c r="E22" i="3" s="1"/>
  <c r="C9" i="3"/>
  <c r="C23" i="3" s="1"/>
</calcChain>
</file>

<file path=xl/sharedStrings.xml><?xml version="1.0" encoding="utf-8"?>
<sst xmlns="http://schemas.openxmlformats.org/spreadsheetml/2006/main" count="72" uniqueCount="57">
  <si>
    <t>რაოდენობა</t>
  </si>
  <si>
    <t>ფასი 1 ერთეულზე (₾)</t>
  </si>
  <si>
    <t>ჯამური ფასი (₾)</t>
  </si>
  <si>
    <t>შენიშვნა</t>
  </si>
  <si>
    <t>BTU</t>
  </si>
  <si>
    <t>სპლიტ-სისტემა</t>
  </si>
  <si>
    <t>მ2</t>
  </si>
  <si>
    <t>ადამიანების რაოდენობა</t>
  </si>
  <si>
    <t>ჰოლი</t>
  </si>
  <si>
    <t>სამზარეულო</t>
  </si>
  <si>
    <t>2სართული</t>
  </si>
  <si>
    <t>kw</t>
  </si>
  <si>
    <t>ხელმძღვანელი</t>
  </si>
  <si>
    <t>ჰოლი 1</t>
  </si>
  <si>
    <t>ჯამი</t>
  </si>
  <si>
    <t>65.06kw</t>
  </si>
  <si>
    <t>შენიშვნები</t>
  </si>
  <si>
    <t>სივრცე არ არის მუდმივად გამოყენებადი საჭიროა ფრეშ აირზე მომუშავე ფანკოილი</t>
  </si>
  <si>
    <t>79.13KW</t>
  </si>
  <si>
    <t xml:space="preserve">144.20KW </t>
  </si>
  <si>
    <t>1სართული</t>
  </si>
  <si>
    <t>დამატებით</t>
  </si>
  <si>
    <t>ფასი ერთეულზე</t>
  </si>
  <si>
    <t>ჯამური ფასი</t>
  </si>
  <si>
    <t>23,5</t>
  </si>
  <si>
    <t>10,5</t>
  </si>
  <si>
    <t>3-4</t>
  </si>
  <si>
    <t>საკონფერენციო</t>
  </si>
  <si>
    <t>M2</t>
  </si>
  <si>
    <t>კვტ</t>
  </si>
  <si>
    <t>მონტაჟის ღირებულება</t>
  </si>
  <si>
    <t>მოდელი</t>
  </si>
  <si>
    <t>საგარანტიო პერიოდი</t>
  </si>
  <si>
    <t>გადახდის პირობა</t>
  </si>
  <si>
    <t>მწარმოებელი</t>
  </si>
  <si>
    <t>2 აგრეგატი 48000+18000</t>
  </si>
  <si>
    <t xml:space="preserve"> </t>
  </si>
  <si>
    <t>დამატებით (პირველი სართული)</t>
  </si>
  <si>
    <t>საკონფერენციო დარბ.</t>
  </si>
  <si>
    <t xml:space="preserve">24000+12000 ორი აგრეგატი </t>
  </si>
  <si>
    <t>სივრცე 1</t>
  </si>
  <si>
    <t>სივრცე 2</t>
  </si>
  <si>
    <t>ოთახი 1</t>
  </si>
  <si>
    <t xml:space="preserve">სწავლების  სივრცე </t>
  </si>
  <si>
    <t>ოთახი 2</t>
  </si>
  <si>
    <t>სივრცე1</t>
  </si>
  <si>
    <t xml:space="preserve"> სივრცე2</t>
  </si>
  <si>
    <t>ოთახი 3</t>
  </si>
  <si>
    <t>საკონფერენციო 2</t>
  </si>
  <si>
    <t>ოთახი 4</t>
  </si>
  <si>
    <t>ოთახი 5</t>
  </si>
  <si>
    <t>ოთახი6</t>
  </si>
  <si>
    <t>ოთახი 6</t>
  </si>
  <si>
    <t>ოთახი 9</t>
  </si>
  <si>
    <t>ოთახი 10</t>
  </si>
  <si>
    <t>ოთახი 8</t>
  </si>
  <si>
    <t>ოთახი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</si>
</sst>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9C5700"/>
      <name val="Calibri"/>
      <family val="2"/>
      <scheme val="minor"/>
    </font>
    <font>
      <b/>
      <sz val="16"/>
      <color rgb="FF006100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theme="8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6" applyNumberFormat="0" applyAlignment="0" applyProtection="0"/>
    <xf numFmtId="0" fontId="4" fillId="5" borderId="0" applyNumberFormat="0" applyBorder="0" applyAlignment="0" applyProtection="0"/>
    <xf numFmtId="0" fontId="8" fillId="6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7" fillId="2" borderId="1" xfId="1" applyFont="1" applyBorder="1" applyAlignment="1">
      <alignment horizontal="center" vertical="center"/>
    </xf>
    <xf numFmtId="0" fontId="6" fillId="3" borderId="4" xfId="2" applyFont="1" applyBorder="1" applyAlignment="1">
      <alignment horizontal="center" vertical="center"/>
    </xf>
    <xf numFmtId="0" fontId="2" fillId="3" borderId="4" xfId="2" applyBorder="1" applyAlignment="1">
      <alignment horizontal="center" vertical="center"/>
    </xf>
    <xf numFmtId="0" fontId="2" fillId="3" borderId="3" xfId="2" applyBorder="1" applyAlignment="1">
      <alignment horizontal="center"/>
    </xf>
    <xf numFmtId="0" fontId="2" fillId="3" borderId="5" xfId="2" applyBorder="1" applyAlignment="1">
      <alignment horizontal="center"/>
    </xf>
    <xf numFmtId="0" fontId="1" fillId="2" borderId="3" xfId="1" applyBorder="1" applyAlignment="1">
      <alignment horizontal="center"/>
    </xf>
    <xf numFmtId="0" fontId="1" fillId="2" borderId="1" xfId="1" applyBorder="1" applyAlignment="1">
      <alignment horizontal="center" vertical="center"/>
    </xf>
    <xf numFmtId="0" fontId="4" fillId="5" borderId="1" xfId="4" applyBorder="1" applyAlignment="1">
      <alignment horizontal="center" wrapText="1"/>
    </xf>
    <xf numFmtId="0" fontId="4" fillId="5" borderId="1" xfId="4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1" xfId="2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1" applyNumberFormat="1" applyBorder="1" applyAlignment="1">
      <alignment horizontal="center" vertical="center"/>
    </xf>
    <xf numFmtId="0" fontId="1" fillId="2" borderId="3" xfId="1" applyBorder="1" applyAlignment="1">
      <alignment horizontal="center" vertical="top"/>
    </xf>
    <xf numFmtId="0" fontId="1" fillId="2" borderId="3" xfId="1" applyBorder="1" applyAlignment="1">
      <alignment vertical="center" wrapText="1"/>
    </xf>
    <xf numFmtId="0" fontId="8" fillId="6" borderId="1" xfId="5" applyBorder="1" applyAlignment="1">
      <alignment horizontal="center" vertical="center"/>
    </xf>
    <xf numFmtId="0" fontId="8" fillId="6" borderId="1" xfId="5" applyBorder="1"/>
    <xf numFmtId="49" fontId="8" fillId="6" borderId="1" xfId="5" applyNumberFormat="1" applyBorder="1" applyAlignment="1">
      <alignment horizontal="center" vertical="center"/>
    </xf>
    <xf numFmtId="0" fontId="8" fillId="6" borderId="1" xfId="5" applyBorder="1" applyAlignment="1">
      <alignment horizontal="center"/>
    </xf>
    <xf numFmtId="0" fontId="3" fillId="4" borderId="1" xfId="3" applyBorder="1" applyAlignment="1">
      <alignment horizontal="center" vertical="center"/>
    </xf>
    <xf numFmtId="2" fontId="3" fillId="4" borderId="1" xfId="3" applyNumberFormat="1" applyBorder="1" applyAlignment="1">
      <alignment horizontal="center" vertical="center"/>
    </xf>
    <xf numFmtId="0" fontId="4" fillId="5" borderId="0" xfId="4" applyAlignment="1">
      <alignment horizontal="center" vertical="center"/>
    </xf>
    <xf numFmtId="0" fontId="2" fillId="3" borderId="3" xfId="2" applyBorder="1" applyAlignment="1">
      <alignment horizontal="center" vertical="center"/>
    </xf>
    <xf numFmtId="0" fontId="4" fillId="5" borderId="1" xfId="4" applyBorder="1" applyAlignment="1">
      <alignment horizontal="center" vertical="center"/>
    </xf>
    <xf numFmtId="0" fontId="4" fillId="5" borderId="1" xfId="4" applyBorder="1" applyAlignment="1">
      <alignment horizontal="center" vertical="center" wrapText="1"/>
    </xf>
    <xf numFmtId="0" fontId="8" fillId="6" borderId="3" xfId="5" applyBorder="1" applyAlignment="1">
      <alignment horizontal="center" vertical="center"/>
    </xf>
    <xf numFmtId="0" fontId="8" fillId="6" borderId="8" xfId="5" applyBorder="1" applyAlignment="1">
      <alignment horizontal="center" vertical="center"/>
    </xf>
    <xf numFmtId="0" fontId="8" fillId="6" borderId="9" xfId="5" applyBorder="1" applyAlignment="1">
      <alignment horizontal="center" vertical="center"/>
    </xf>
    <xf numFmtId="0" fontId="8" fillId="6" borderId="4" xfId="5" applyBorder="1" applyAlignment="1">
      <alignment horizontal="center" vertical="center"/>
    </xf>
    <xf numFmtId="0" fontId="8" fillId="6" borderId="7" xfId="5" applyBorder="1" applyAlignment="1">
      <alignment horizontal="center" vertical="center"/>
    </xf>
    <xf numFmtId="0" fontId="8" fillId="6" borderId="2" xfId="5" applyBorder="1" applyAlignment="1">
      <alignment horizontal="center" vertical="center"/>
    </xf>
    <xf numFmtId="0" fontId="2" fillId="3" borderId="4" xfId="2" applyBorder="1" applyAlignment="1">
      <alignment horizontal="center" vertical="center"/>
    </xf>
    <xf numFmtId="0" fontId="2" fillId="3" borderId="7" xfId="2" applyBorder="1" applyAlignment="1">
      <alignment horizontal="center" vertical="center"/>
    </xf>
    <xf numFmtId="0" fontId="1" fillId="2" borderId="1" xfId="1" applyBorder="1" applyAlignment="1">
      <alignment horizontal="center" vertical="center"/>
    </xf>
  </cellXfs>
  <cellStyles count="6">
    <cellStyle name="60% - Accent5" xfId="5" builtinId="48"/>
    <cellStyle name="Accent6" xfId="4" builtinId="49"/>
    <cellStyle name="Check Cell" xfId="3" builtinId="23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E8CC-B31D-441D-998E-2C00A503982E}">
  <dimension ref="A1:J29"/>
  <sheetViews>
    <sheetView workbookViewId="0">
      <selection activeCell="F18" sqref="F18"/>
    </sheetView>
  </sheetViews>
  <sheetFormatPr defaultRowHeight="15" x14ac:dyDescent="0.25"/>
  <cols>
    <col min="1" max="1" width="18.5703125" style="12" customWidth="1"/>
    <col min="2" max="2" width="17.42578125" style="12" customWidth="1"/>
    <col min="3" max="3" width="22.7109375" style="12" customWidth="1"/>
    <col min="4" max="4" width="18.7109375" style="12" customWidth="1"/>
    <col min="5" max="5" width="38.85546875" customWidth="1"/>
    <col min="6" max="6" width="23.5703125" style="12" customWidth="1"/>
    <col min="7" max="7" width="25.7109375" customWidth="1"/>
    <col min="8" max="8" width="26.7109375" customWidth="1"/>
    <col min="9" max="9" width="18" customWidth="1"/>
    <col min="10" max="10" width="21.42578125" customWidth="1"/>
  </cols>
  <sheetData>
    <row r="1" spans="1:10" x14ac:dyDescent="0.25">
      <c r="A1" s="26"/>
      <c r="B1" s="26"/>
      <c r="C1" s="26"/>
      <c r="D1" s="26"/>
      <c r="E1" s="26" t="s">
        <v>5</v>
      </c>
      <c r="F1" s="26"/>
      <c r="G1" s="26"/>
      <c r="H1" s="26"/>
      <c r="I1" s="26"/>
      <c r="J1" s="26"/>
    </row>
    <row r="2" spans="1:10" s="1" customFormat="1" x14ac:dyDescent="0.25">
      <c r="A2" s="28" t="s">
        <v>34</v>
      </c>
      <c r="B2" s="28" t="s">
        <v>31</v>
      </c>
      <c r="C2" s="28" t="s">
        <v>32</v>
      </c>
      <c r="D2" s="28" t="s">
        <v>33</v>
      </c>
      <c r="E2" s="29" t="s">
        <v>4</v>
      </c>
      <c r="F2" s="29" t="s">
        <v>0</v>
      </c>
      <c r="G2" s="29" t="s">
        <v>1</v>
      </c>
      <c r="H2" s="29" t="s">
        <v>30</v>
      </c>
      <c r="I2" s="29" t="s">
        <v>2</v>
      </c>
      <c r="J2" s="28" t="s">
        <v>3</v>
      </c>
    </row>
    <row r="3" spans="1:10" x14ac:dyDescent="0.25">
      <c r="A3" s="11"/>
      <c r="B3" s="11"/>
      <c r="C3" s="11"/>
      <c r="D3" s="11"/>
      <c r="E3" s="10">
        <v>48000</v>
      </c>
      <c r="F3" s="10">
        <v>5</v>
      </c>
      <c r="G3" s="10"/>
      <c r="H3" s="10"/>
      <c r="I3" s="10">
        <f>F3*G3+(H3*F3)</f>
        <v>0</v>
      </c>
      <c r="J3" s="11"/>
    </row>
    <row r="4" spans="1:10" x14ac:dyDescent="0.25">
      <c r="A4" s="11"/>
      <c r="B4" s="11"/>
      <c r="C4" s="11"/>
      <c r="D4" s="11"/>
      <c r="E4" s="10">
        <v>24000</v>
      </c>
      <c r="F4" s="10">
        <v>4</v>
      </c>
      <c r="G4" s="10"/>
      <c r="H4" s="10"/>
      <c r="I4" s="10">
        <f>F4*G4+(H4*F4)</f>
        <v>0</v>
      </c>
      <c r="J4" s="11"/>
    </row>
    <row r="5" spans="1:10" x14ac:dyDescent="0.25">
      <c r="A5" s="11"/>
      <c r="B5" s="11"/>
      <c r="C5" s="11"/>
      <c r="D5" s="11"/>
      <c r="E5" s="10">
        <v>18000</v>
      </c>
      <c r="F5" s="10">
        <v>4</v>
      </c>
      <c r="G5" s="10"/>
      <c r="H5" s="10"/>
      <c r="I5" s="10">
        <f>G5*F5+(H5*F5)</f>
        <v>0</v>
      </c>
      <c r="J5" s="11"/>
    </row>
    <row r="6" spans="1:10" x14ac:dyDescent="0.25">
      <c r="A6" s="11"/>
      <c r="B6" s="11"/>
      <c r="C6" s="11"/>
      <c r="D6" s="11"/>
      <c r="E6" s="10">
        <v>12000</v>
      </c>
      <c r="F6" s="10">
        <v>7</v>
      </c>
      <c r="G6" s="10"/>
      <c r="H6" s="10"/>
      <c r="I6" s="10">
        <f>G6*F6+(H6*F6)</f>
        <v>0</v>
      </c>
      <c r="J6" s="11"/>
    </row>
    <row r="7" spans="1:10" ht="21" customHeight="1" x14ac:dyDescent="0.25">
      <c r="F7" s="13">
        <f>SUM(F3:F6)</f>
        <v>20</v>
      </c>
    </row>
    <row r="8" spans="1:10" ht="21" customHeight="1" x14ac:dyDescent="0.25">
      <c r="F8" s="13"/>
    </row>
    <row r="9" spans="1:10" ht="21" customHeight="1" x14ac:dyDescent="0.25">
      <c r="A9" s="30" t="s">
        <v>21</v>
      </c>
      <c r="B9" s="31"/>
      <c r="C9" s="31"/>
      <c r="D9" s="31"/>
      <c r="E9" s="31"/>
      <c r="F9" s="31"/>
      <c r="G9" s="31"/>
      <c r="H9" s="31"/>
      <c r="I9" s="31"/>
      <c r="J9" s="32"/>
    </row>
    <row r="10" spans="1:10" s="1" customFormat="1" ht="21" customHeight="1" x14ac:dyDescent="0.25">
      <c r="A10" s="20" t="s">
        <v>34</v>
      </c>
      <c r="B10" s="20" t="s">
        <v>31</v>
      </c>
      <c r="C10" s="20" t="s">
        <v>32</v>
      </c>
      <c r="D10" s="20" t="s">
        <v>33</v>
      </c>
      <c r="E10" s="20" t="s">
        <v>4</v>
      </c>
      <c r="F10" s="20" t="s">
        <v>0</v>
      </c>
      <c r="G10" s="20" t="s">
        <v>22</v>
      </c>
      <c r="H10" s="20" t="s">
        <v>30</v>
      </c>
      <c r="I10" s="20" t="s">
        <v>23</v>
      </c>
      <c r="J10" s="20" t="s">
        <v>3</v>
      </c>
    </row>
    <row r="11" spans="1:10" s="12" customFormat="1" x14ac:dyDescent="0.25">
      <c r="A11" s="23"/>
      <c r="B11" s="23"/>
      <c r="C11" s="23"/>
      <c r="D11" s="23"/>
      <c r="E11" s="23">
        <v>9000</v>
      </c>
      <c r="F11" s="23">
        <v>2</v>
      </c>
      <c r="G11" s="23"/>
      <c r="H11" s="23"/>
      <c r="I11" s="23">
        <f>G11*F11+(H11*F11)</f>
        <v>0</v>
      </c>
      <c r="J11" s="23"/>
    </row>
    <row r="12" spans="1:10" x14ac:dyDescent="0.25">
      <c r="A12" s="23"/>
      <c r="B12" s="23"/>
      <c r="C12" s="23"/>
      <c r="D12" s="23"/>
      <c r="E12" s="23">
        <v>12000</v>
      </c>
      <c r="F12" s="23">
        <v>3</v>
      </c>
      <c r="G12" s="23"/>
      <c r="H12" s="23"/>
      <c r="I12" s="23">
        <f>G12*F12+(H12*F12)</f>
        <v>0</v>
      </c>
      <c r="J12" s="23"/>
    </row>
    <row r="13" spans="1:10" x14ac:dyDescent="0.25">
      <c r="A13" s="23"/>
      <c r="B13" s="23"/>
      <c r="C13" s="23"/>
      <c r="D13" s="23"/>
      <c r="E13" s="23">
        <v>18000</v>
      </c>
      <c r="F13" s="23">
        <v>1</v>
      </c>
      <c r="G13" s="23"/>
      <c r="H13" s="23"/>
      <c r="I13" s="23">
        <f>G13*F13+(H13*F13)</f>
        <v>0</v>
      </c>
      <c r="J13" s="23"/>
    </row>
    <row r="14" spans="1:10" x14ac:dyDescent="0.25">
      <c r="A14" s="23"/>
      <c r="B14" s="23"/>
      <c r="C14" s="23"/>
      <c r="D14" s="23"/>
      <c r="E14" s="23">
        <v>24000</v>
      </c>
      <c r="F14" s="23">
        <v>1</v>
      </c>
      <c r="G14" s="23"/>
      <c r="H14" s="23"/>
      <c r="I14" s="23">
        <f>G14*F14+(H14*F14)</f>
        <v>0</v>
      </c>
      <c r="J14" s="23"/>
    </row>
    <row r="15" spans="1:10" x14ac:dyDescent="0.25">
      <c r="F15"/>
    </row>
    <row r="28" spans="1:10" ht="34.5" customHeight="1" x14ac:dyDescent="0.25">
      <c r="A28" s="13"/>
      <c r="B28" s="13"/>
      <c r="C28" s="13"/>
      <c r="D28" s="13"/>
      <c r="E28" s="1"/>
      <c r="F28" s="13"/>
      <c r="G28" s="1"/>
      <c r="H28" s="1"/>
      <c r="I28" s="1"/>
      <c r="J28" s="1"/>
    </row>
    <row r="29" spans="1:10" s="1" customFormat="1" ht="25.5" customHeight="1" x14ac:dyDescent="0.25">
      <c r="A29" s="12"/>
      <c r="B29" s="12"/>
      <c r="C29" s="12"/>
      <c r="D29" s="12"/>
      <c r="E29"/>
      <c r="F29" s="12"/>
      <c r="G29"/>
      <c r="H29"/>
      <c r="I29"/>
      <c r="J29"/>
    </row>
  </sheetData>
  <mergeCells count="1">
    <mergeCell ref="A9:J9"/>
  </mergeCells>
  <phoneticPr fontId="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472CC-A37F-4FD0-8046-361B719EFAFD}">
  <dimension ref="A1:F33"/>
  <sheetViews>
    <sheetView tabSelected="1" workbookViewId="0">
      <selection activeCell="F32" sqref="F32"/>
    </sheetView>
  </sheetViews>
  <sheetFormatPr defaultRowHeight="15" x14ac:dyDescent="0.25"/>
  <cols>
    <col min="1" max="1" width="48.5703125" style="13" customWidth="1"/>
    <col min="2" max="2" width="27.140625" style="13" customWidth="1"/>
    <col min="3" max="3" width="23.85546875" style="13" customWidth="1"/>
    <col min="4" max="4" width="30.140625" style="13" customWidth="1"/>
    <col min="5" max="5" width="22.5703125" style="13" customWidth="1"/>
    <col min="6" max="6" width="45.85546875" customWidth="1"/>
  </cols>
  <sheetData>
    <row r="1" spans="1:6" ht="21" x14ac:dyDescent="0.25">
      <c r="A1" s="3" t="s">
        <v>20</v>
      </c>
      <c r="B1" s="9" t="s">
        <v>6</v>
      </c>
      <c r="C1" s="9" t="s">
        <v>4</v>
      </c>
      <c r="D1" s="9" t="s">
        <v>7</v>
      </c>
      <c r="E1" s="9" t="s">
        <v>11</v>
      </c>
      <c r="F1" s="8" t="s">
        <v>16</v>
      </c>
    </row>
    <row r="2" spans="1:6" x14ac:dyDescent="0.25">
      <c r="A2" s="9" t="s">
        <v>40</v>
      </c>
      <c r="B2" s="9">
        <v>71.599999999999994</v>
      </c>
      <c r="C2" s="9">
        <v>48000</v>
      </c>
      <c r="D2" s="9">
        <v>48</v>
      </c>
      <c r="E2" s="38">
        <f>222/3.412</f>
        <v>65.06447831184056</v>
      </c>
      <c r="F2" s="18"/>
    </row>
    <row r="3" spans="1:6" ht="30" x14ac:dyDescent="0.25">
      <c r="A3" s="9" t="s">
        <v>41</v>
      </c>
      <c r="B3" s="9">
        <v>62.8</v>
      </c>
      <c r="C3" s="9">
        <v>24000</v>
      </c>
      <c r="D3" s="17">
        <v>6</v>
      </c>
      <c r="E3" s="38"/>
      <c r="F3" s="19" t="s">
        <v>17</v>
      </c>
    </row>
    <row r="4" spans="1:6" x14ac:dyDescent="0.25">
      <c r="A4" s="9" t="s">
        <v>42</v>
      </c>
      <c r="B4" s="9">
        <v>63.4</v>
      </c>
      <c r="C4" s="9">
        <v>48000</v>
      </c>
      <c r="D4" s="9">
        <v>16</v>
      </c>
      <c r="E4" s="38"/>
      <c r="F4" s="8"/>
    </row>
    <row r="5" spans="1:6" x14ac:dyDescent="0.25">
      <c r="A5" s="9" t="s">
        <v>43</v>
      </c>
      <c r="B5" s="9">
        <v>40</v>
      </c>
      <c r="C5" s="9">
        <v>24000</v>
      </c>
      <c r="D5" s="9">
        <v>10</v>
      </c>
      <c r="E5" s="38"/>
      <c r="F5" s="8"/>
    </row>
    <row r="6" spans="1:6" x14ac:dyDescent="0.25">
      <c r="A6" s="9" t="s">
        <v>27</v>
      </c>
      <c r="B6" s="9">
        <v>31.4</v>
      </c>
      <c r="C6" s="9">
        <v>12000</v>
      </c>
      <c r="D6" s="9">
        <v>10</v>
      </c>
      <c r="E6" s="38"/>
      <c r="F6" s="8"/>
    </row>
    <row r="7" spans="1:6" x14ac:dyDescent="0.25">
      <c r="A7" s="9" t="s">
        <v>8</v>
      </c>
      <c r="B7" s="9">
        <v>84</v>
      </c>
      <c r="C7" s="9">
        <v>48000</v>
      </c>
      <c r="D7" s="9"/>
      <c r="E7" s="38"/>
      <c r="F7" s="8"/>
    </row>
    <row r="8" spans="1:6" x14ac:dyDescent="0.25">
      <c r="A8" s="9" t="s">
        <v>9</v>
      </c>
      <c r="B8" s="9">
        <v>22.9</v>
      </c>
      <c r="C8" s="9">
        <v>18000</v>
      </c>
      <c r="D8" s="9">
        <v>16</v>
      </c>
      <c r="E8" s="38"/>
      <c r="F8" s="8"/>
    </row>
    <row r="9" spans="1:6" x14ac:dyDescent="0.25">
      <c r="A9" s="9" t="s">
        <v>14</v>
      </c>
      <c r="B9" s="9">
        <f>SUM(B1:B8)</f>
        <v>376.09999999999997</v>
      </c>
      <c r="C9" s="9">
        <f>SUM(C1:C8)</f>
        <v>222000</v>
      </c>
      <c r="D9" s="9"/>
      <c r="E9" s="38"/>
      <c r="F9" s="8" t="s">
        <v>15</v>
      </c>
    </row>
    <row r="10" spans="1:6" ht="21" x14ac:dyDescent="0.25">
      <c r="A10" s="4" t="s">
        <v>10</v>
      </c>
      <c r="B10" s="5"/>
      <c r="C10" s="5"/>
      <c r="D10" s="5"/>
      <c r="E10" s="36">
        <f>270/3.412</f>
        <v>79.132473622508797</v>
      </c>
      <c r="F10" s="6"/>
    </row>
    <row r="11" spans="1:6" ht="24.75" customHeight="1" x14ac:dyDescent="0.25">
      <c r="A11" s="14" t="s">
        <v>44</v>
      </c>
      <c r="B11" s="14">
        <v>71.2</v>
      </c>
      <c r="C11" s="14">
        <v>66000</v>
      </c>
      <c r="D11" s="14">
        <v>23</v>
      </c>
      <c r="E11" s="37"/>
      <c r="F11" s="27" t="s">
        <v>35</v>
      </c>
    </row>
    <row r="12" spans="1:6" x14ac:dyDescent="0.25">
      <c r="A12" s="14" t="s">
        <v>45</v>
      </c>
      <c r="B12" s="14">
        <v>63.5</v>
      </c>
      <c r="C12" s="14">
        <v>48000</v>
      </c>
      <c r="D12" s="14">
        <v>18</v>
      </c>
      <c r="E12" s="37"/>
      <c r="F12" s="6" t="s">
        <v>36</v>
      </c>
    </row>
    <row r="13" spans="1:6" x14ac:dyDescent="0.25">
      <c r="A13" s="14" t="s">
        <v>46</v>
      </c>
      <c r="B13" s="14">
        <v>63</v>
      </c>
      <c r="C13" s="14">
        <v>36000</v>
      </c>
      <c r="D13" s="14">
        <v>12</v>
      </c>
      <c r="E13" s="37"/>
      <c r="F13" s="6" t="s">
        <v>39</v>
      </c>
    </row>
    <row r="14" spans="1:6" x14ac:dyDescent="0.25">
      <c r="A14" s="14" t="s">
        <v>12</v>
      </c>
      <c r="B14" s="14">
        <v>17.399999999999999</v>
      </c>
      <c r="C14" s="14">
        <v>12000</v>
      </c>
      <c r="D14" s="14">
        <v>1</v>
      </c>
      <c r="E14" s="37"/>
      <c r="F14" s="6"/>
    </row>
    <row r="15" spans="1:6" x14ac:dyDescent="0.25">
      <c r="A15" s="14" t="s">
        <v>47</v>
      </c>
      <c r="B15" s="14">
        <v>21</v>
      </c>
      <c r="C15" s="14">
        <v>18000</v>
      </c>
      <c r="D15" s="14">
        <v>6</v>
      </c>
      <c r="E15" s="37"/>
      <c r="F15" s="6"/>
    </row>
    <row r="16" spans="1:6" x14ac:dyDescent="0.25">
      <c r="A16" s="14" t="s">
        <v>12</v>
      </c>
      <c r="B16" s="14">
        <v>14.9</v>
      </c>
      <c r="C16" s="14">
        <v>12000</v>
      </c>
      <c r="D16" s="14">
        <v>1</v>
      </c>
      <c r="E16" s="37"/>
      <c r="F16" s="6"/>
    </row>
    <row r="17" spans="1:6" x14ac:dyDescent="0.25">
      <c r="A17" s="14" t="s">
        <v>48</v>
      </c>
      <c r="B17" s="14">
        <v>15.8</v>
      </c>
      <c r="C17" s="14">
        <v>12000</v>
      </c>
      <c r="D17" s="14">
        <v>8</v>
      </c>
      <c r="E17" s="37"/>
      <c r="F17" s="6"/>
    </row>
    <row r="18" spans="1:6" x14ac:dyDescent="0.25">
      <c r="A18" s="14" t="s">
        <v>49</v>
      </c>
      <c r="B18" s="14">
        <v>14.1</v>
      </c>
      <c r="C18" s="14">
        <v>12000</v>
      </c>
      <c r="D18" s="14"/>
      <c r="E18" s="37"/>
      <c r="F18" s="6"/>
    </row>
    <row r="19" spans="1:6" x14ac:dyDescent="0.25">
      <c r="A19" s="14" t="s">
        <v>50</v>
      </c>
      <c r="B19" s="14">
        <v>30.8</v>
      </c>
      <c r="C19" s="14">
        <v>18000</v>
      </c>
      <c r="D19" s="14">
        <v>8</v>
      </c>
      <c r="E19" s="37"/>
      <c r="F19" s="6"/>
    </row>
    <row r="20" spans="1:6" x14ac:dyDescent="0.25">
      <c r="A20" s="14" t="s">
        <v>13</v>
      </c>
      <c r="B20" s="14">
        <v>37.299999999999997</v>
      </c>
      <c r="C20" s="14">
        <v>12000</v>
      </c>
      <c r="D20" s="14"/>
      <c r="E20" s="37"/>
      <c r="F20" s="6"/>
    </row>
    <row r="21" spans="1:6" x14ac:dyDescent="0.25">
      <c r="A21" s="5" t="s">
        <v>51</v>
      </c>
      <c r="B21" s="5">
        <v>43.7</v>
      </c>
      <c r="C21" s="5">
        <v>24000</v>
      </c>
      <c r="D21" s="5">
        <v>6</v>
      </c>
      <c r="E21" s="37"/>
      <c r="F21" s="7" t="s">
        <v>18</v>
      </c>
    </row>
    <row r="22" spans="1:6" x14ac:dyDescent="0.25">
      <c r="A22" s="16"/>
      <c r="B22" s="24">
        <f>SUM(B11:B21)</f>
        <v>392.70000000000005</v>
      </c>
      <c r="C22" s="24">
        <f>SUM(C11:C21)</f>
        <v>270000</v>
      </c>
      <c r="D22" s="15"/>
      <c r="E22" s="24">
        <f>E2+E10</f>
        <v>144.19695193434936</v>
      </c>
      <c r="F22" s="2"/>
    </row>
    <row r="23" spans="1:6" x14ac:dyDescent="0.25">
      <c r="A23" s="16"/>
      <c r="B23" s="24">
        <f>B9+B22</f>
        <v>768.8</v>
      </c>
      <c r="C23" s="24">
        <f>SUM(C9+C22)</f>
        <v>492000</v>
      </c>
      <c r="D23" s="15"/>
      <c r="E23" s="25" t="s">
        <v>19</v>
      </c>
      <c r="F23" s="2"/>
    </row>
    <row r="24" spans="1:6" x14ac:dyDescent="0.25">
      <c r="A24" s="16"/>
    </row>
    <row r="25" spans="1:6" x14ac:dyDescent="0.25">
      <c r="A25" s="20" t="s">
        <v>37</v>
      </c>
      <c r="B25" s="20" t="s">
        <v>28</v>
      </c>
      <c r="C25" s="20" t="s">
        <v>4</v>
      </c>
      <c r="D25" s="20" t="s">
        <v>7</v>
      </c>
      <c r="E25" s="20" t="s">
        <v>29</v>
      </c>
      <c r="F25" s="20" t="s">
        <v>16</v>
      </c>
    </row>
    <row r="26" spans="1:6" x14ac:dyDescent="0.25">
      <c r="A26" s="20" t="s">
        <v>52</v>
      </c>
      <c r="B26" s="20">
        <v>16</v>
      </c>
      <c r="C26" s="20">
        <v>12000</v>
      </c>
      <c r="D26" s="20">
        <v>1</v>
      </c>
      <c r="E26" s="33">
        <f>96/3.412</f>
        <v>28.135990621336461</v>
      </c>
      <c r="F26" s="21"/>
    </row>
    <row r="27" spans="1:6" x14ac:dyDescent="0.25">
      <c r="A27" s="20" t="s">
        <v>56</v>
      </c>
      <c r="B27" s="20">
        <v>10</v>
      </c>
      <c r="C27" s="20">
        <v>9000</v>
      </c>
      <c r="D27" s="20">
        <v>1</v>
      </c>
      <c r="E27" s="34"/>
      <c r="F27" s="21"/>
    </row>
    <row r="28" spans="1:6" x14ac:dyDescent="0.25">
      <c r="A28" s="20" t="s">
        <v>55</v>
      </c>
      <c r="B28" s="20">
        <v>21</v>
      </c>
      <c r="C28" s="20">
        <v>12000</v>
      </c>
      <c r="D28" s="22" t="s">
        <v>26</v>
      </c>
      <c r="E28" s="34"/>
      <c r="F28" s="21"/>
    </row>
    <row r="29" spans="1:6" x14ac:dyDescent="0.25">
      <c r="A29" s="20" t="s">
        <v>53</v>
      </c>
      <c r="B29" s="20">
        <v>11.5</v>
      </c>
      <c r="C29" s="20">
        <v>12000</v>
      </c>
      <c r="D29" s="20">
        <v>2</v>
      </c>
      <c r="E29" s="34"/>
      <c r="F29" s="21"/>
    </row>
    <row r="30" spans="1:6" x14ac:dyDescent="0.25">
      <c r="A30" s="20" t="s">
        <v>54</v>
      </c>
      <c r="B30" s="20" t="s">
        <v>24</v>
      </c>
      <c r="C30" s="20">
        <v>18000</v>
      </c>
      <c r="D30" s="20">
        <v>7</v>
      </c>
      <c r="E30" s="34"/>
      <c r="F30" s="21"/>
    </row>
    <row r="31" spans="1:6" x14ac:dyDescent="0.25">
      <c r="A31" s="20" t="s">
        <v>9</v>
      </c>
      <c r="B31" s="20" t="s">
        <v>25</v>
      </c>
      <c r="C31" s="20">
        <v>9000</v>
      </c>
      <c r="D31" s="20">
        <v>4</v>
      </c>
      <c r="E31" s="34"/>
      <c r="F31" s="21"/>
    </row>
    <row r="32" spans="1:6" x14ac:dyDescent="0.25">
      <c r="A32" s="20" t="s">
        <v>38</v>
      </c>
      <c r="B32" s="20">
        <v>45</v>
      </c>
      <c r="C32" s="20">
        <v>24000</v>
      </c>
      <c r="D32" s="20">
        <v>20</v>
      </c>
      <c r="E32" s="34"/>
      <c r="F32" s="21"/>
    </row>
    <row r="33" spans="1:6" x14ac:dyDescent="0.25">
      <c r="A33" s="20" t="s">
        <v>14</v>
      </c>
      <c r="B33" s="20">
        <f>SUM(B26:B32)</f>
        <v>103.5</v>
      </c>
      <c r="C33" s="20">
        <f>SUM(C26:C32)</f>
        <v>96000</v>
      </c>
      <c r="D33" s="20"/>
      <c r="E33" s="35"/>
      <c r="F33" s="21"/>
    </row>
  </sheetData>
  <mergeCells count="3">
    <mergeCell ref="E26:E33"/>
    <mergeCell ref="E10:E21"/>
    <mergeCell ref="E2:E9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x G W D W x v G 4 b + l A A A A 9 w A A A B I A H A B D b 2 5 m a W c v U G F j a 2 F n Z S 5 4 b W w g o h g A K K A U A A A A A A A A A A A A A A A A A A A A A A A A A A A A h Y 9 N D o I w G E S v Q r q n r S X x h 5 S y c C u J C d G 4 b U q F R v g w t F j u 5 s I j e Q U x i r p z O W / e Y u Z + v f F 0 a O r g o j t r W k j Q D F M U a F B t Y a B M U O + O 4 R K l g m + l O s l S B 6 M M N h 5 s k a D K u X N M i P c e + w i 3 X U k Y p T N y y D a 5 q n Q j 0 U c 2 / + X Q g H U S l E a C 7 1 9 j B M O r O Y 7 o g j F M O Z k o z w x 8 D T Y O f r Y / k K / 7 2 v W d F h r C X c 7 J F D l 5 n x A P U E s D B B Q A A g A I A M R l g 1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E Z Y N b K I p H u A 4 A A A A R A A A A E w A c A E Z v c m 1 1 b G F z L 1 N l Y 3 R p b 2 4 x L m 0 g o h g A K K A U A A A A A A A A A A A A A A A A A A A A A A A A A A A A K 0 5 N L s n M z 1 M I h t C G 1 g B Q S w E C L Q A U A A I A C A D E Z Y N b G 8 b h v 6 U A A A D 3 A A A A E g A A A A A A A A A A A A A A A A A A A A A A Q 2 9 u Z m l n L 1 B h Y 2 t h Z 2 U u e G 1 s U E s B A i 0 A F A A C A A g A x G W D W w / K 6 a u k A A A A 6 Q A A A B M A A A A A A A A A A A A A A A A A 8 Q A A A F t D b 2 5 0 Z W 5 0 X 1 R 5 c G V z X S 5 4 b W x Q S w E C L Q A U A A I A C A D E Z Y N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T W j w 0 B D c I U 2 x 6 z o R r L 9 8 Z w A A A A A C A A A A A A A D Z g A A w A A A A B A A A A B k D C 4 F v C p A A J H V o D 6 3 6 m z J A A A A A A S A A A C g A A A A E A A A A C W q K + 1 S o I A 9 y w h E t o Y D Z q h Q A A A A r k o 8 t + S / o O N X S r k o W 5 N V U B c F 7 C j c / o V M 5 1 G C p / f E z v n B 6 m G l 1 C v e F 5 Z t P k g I Z 6 2 K g K r M R z B s T h a 5 Y G 0 T z d Q O I W o m m S N C Y R 1 6 1 C L 4 v + j S m C I U A A A A A R 8 m y 3 w / m L X 9 A h d J V 4 h i H P J w w c Q = < / D a t a M a s h u p > 
</file>

<file path=customXml/itemProps1.xml><?xml version="1.0" encoding="utf-8"?>
<ds:datastoreItem xmlns:ds="http://schemas.openxmlformats.org/officeDocument/2006/customXml" ds:itemID="{DEA722C3-6C30-401D-9F71-3D5BCF7EFD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კალკულაცია</vt:lpstr>
      <vt:lpstr>ტექ-მახასიათებ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 Davitiani</dc:creator>
  <cp:lastModifiedBy>Giorgi Davitiani</cp:lastModifiedBy>
  <dcterms:created xsi:type="dcterms:W3CDTF">2015-06-05T18:17:20Z</dcterms:created>
  <dcterms:modified xsi:type="dcterms:W3CDTF">2025-12-03T13:01:12Z</dcterms:modified>
</cp:coreProperties>
</file>